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100000_{21821CCA-58F2-4153-91DB-9179B7D627D5}" xr6:coauthVersionLast="31" xr6:coauthVersionMax="31" xr10:uidLastSave="{00000000-0000-0000-0000-000000000000}"/>
  <bookViews>
    <workbookView xWindow="0" yWindow="0" windowWidth="17556" windowHeight="5868" xr2:uid="{D15E7C38-18D2-499E-80EF-60F5C47C7984}"/>
  </bookViews>
  <sheets>
    <sheet name="Instructions" sheetId="4" r:id="rId1"/>
    <sheet name="3 subs @ $25K" sheetId="1" r:id="rId2"/>
    <sheet name="2 subs @ $25K; 1 at less 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15" i="2"/>
  <c r="F15" i="2"/>
  <c r="E15" i="2"/>
  <c r="D15" i="2"/>
  <c r="G11" i="2"/>
  <c r="F11" i="2"/>
  <c r="E11" i="2"/>
  <c r="D11" i="2"/>
  <c r="C15" i="2"/>
  <c r="C11" i="2"/>
  <c r="G7" i="2"/>
  <c r="F7" i="2"/>
  <c r="E7" i="2"/>
  <c r="D7" i="2"/>
  <c r="C7" i="2"/>
  <c r="G11" i="1" l="1"/>
  <c r="F11" i="1"/>
  <c r="E11" i="1"/>
  <c r="D11" i="1"/>
  <c r="C11" i="1" l="1"/>
  <c r="G7" i="1"/>
  <c r="F7" i="1"/>
  <c r="E7" i="1"/>
  <c r="D7" i="1"/>
  <c r="C7" i="1"/>
  <c r="D22" i="2" l="1"/>
  <c r="C8" i="2"/>
  <c r="F22" i="2" l="1"/>
  <c r="G20" i="2"/>
  <c r="G22" i="2" s="1"/>
  <c r="F20" i="2"/>
  <c r="E20" i="2"/>
  <c r="E22" i="2" s="1"/>
  <c r="D20" i="2"/>
  <c r="C20" i="2"/>
  <c r="C22" i="2" s="1"/>
  <c r="G16" i="2"/>
  <c r="F16" i="2"/>
  <c r="E16" i="2"/>
  <c r="D16" i="2"/>
  <c r="C16" i="2"/>
  <c r="G12" i="2"/>
  <c r="F12" i="2"/>
  <c r="E12" i="2"/>
  <c r="D12" i="2"/>
  <c r="C12" i="2"/>
  <c r="C18" i="2" s="1"/>
  <c r="G8" i="2"/>
  <c r="F8" i="2"/>
  <c r="E8" i="2"/>
  <c r="D8" i="2"/>
  <c r="D18" i="2" s="1"/>
  <c r="G22" i="1"/>
  <c r="F22" i="1"/>
  <c r="E22" i="1"/>
  <c r="D22" i="1"/>
  <c r="C22" i="1"/>
  <c r="G20" i="1"/>
  <c r="F20" i="1"/>
  <c r="E20" i="1"/>
  <c r="D20" i="1"/>
  <c r="C20" i="1"/>
  <c r="C16" i="1"/>
  <c r="C18" i="1" s="1"/>
  <c r="C24" i="1" s="1"/>
  <c r="D16" i="1"/>
  <c r="E16" i="1"/>
  <c r="F16" i="1"/>
  <c r="G16" i="1"/>
  <c r="C12" i="1"/>
  <c r="D12" i="1"/>
  <c r="E12" i="1"/>
  <c r="F12" i="1"/>
  <c r="G12" i="1"/>
  <c r="C8" i="1"/>
  <c r="D8" i="1"/>
  <c r="E8" i="1"/>
  <c r="F8" i="1"/>
  <c r="F18" i="1" s="1"/>
  <c r="F24" i="1" s="1"/>
  <c r="G8" i="1"/>
  <c r="G18" i="1" s="1"/>
  <c r="G24" i="1" s="1"/>
  <c r="G18" i="2" l="1"/>
  <c r="G24" i="2" s="1"/>
  <c r="D18" i="1"/>
  <c r="D24" i="1" s="1"/>
  <c r="E18" i="1"/>
  <c r="E24" i="1" s="1"/>
  <c r="C24" i="2"/>
  <c r="F18" i="2"/>
  <c r="F24" i="2" s="1"/>
  <c r="E18" i="2"/>
  <c r="D24" i="2"/>
  <c r="E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Johnson, Charlotte</author>
  </authors>
  <commentList>
    <comment ref="C18" authorId="0" shapeId="0" xr:uid="{BCAC697A-5ADE-4357-8020-D884F5414588}">
      <text>
        <r>
          <rPr>
            <b/>
            <sz val="9"/>
            <color indexed="81"/>
            <rFont val="Tahoma"/>
            <charset val="1"/>
          </rPr>
          <t>Total HPHC Directs =
$100,000 +total amount of all subs
C3+C8+C12+C16)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71E7B9F4-D09E-4BEF-B046-44381173E660}">
      <text>
        <r>
          <rPr>
            <b/>
            <sz val="9"/>
            <color indexed="81"/>
            <rFont val="Tahoma"/>
            <charset val="1"/>
          </rPr>
          <t>Total HPHC directs = $100,000 X .66 = $66,000</t>
        </r>
        <r>
          <rPr>
            <sz val="9"/>
            <color indexed="81"/>
            <rFont val="Tahoma"/>
            <charset val="1"/>
          </rPr>
          <t xml:space="preserve">
(</t>
        </r>
        <r>
          <rPr>
            <b/>
            <sz val="9"/>
            <color indexed="81"/>
            <rFont val="Tahoma"/>
            <family val="2"/>
          </rPr>
          <t>C3)</t>
        </r>
      </text>
    </comment>
    <comment ref="C21" authorId="0" shapeId="0" xr:uid="{51F4CD2B-1D37-4465-9109-CCE299541EA4}">
      <text>
        <r>
          <rPr>
            <b/>
            <sz val="9"/>
            <color indexed="81"/>
            <rFont val="Tahoma"/>
            <charset val="1"/>
          </rPr>
          <t>Full IDC on first $25,000 of subs =
$75,000 (3 subs) X .66 = $49,500.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Johnson, Charlotte</author>
  </authors>
  <commentList>
    <comment ref="C18" authorId="0" shapeId="0" xr:uid="{91FA1D5F-63AD-46E6-AFC2-8C95FFCC564B}">
      <text>
        <r>
          <rPr>
            <b/>
            <sz val="9"/>
            <color indexed="81"/>
            <rFont val="Tahoma"/>
            <charset val="1"/>
          </rPr>
          <t>Total HPHC Directs =
$100,000 +total amount of all subs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(C3+C8+C12+C16)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60D98547-51CA-449E-97A2-B6D4E8EDFCB2}">
      <text>
        <r>
          <rPr>
            <b/>
            <sz val="9"/>
            <color indexed="81"/>
            <rFont val="Tahoma"/>
            <family val="2"/>
          </rPr>
          <t xml:space="preserve">IDC on $20,000 of BWH sub = $20,000 X .66 = $13,200
IDC on total Umass sub = $25,000 x .66 = $16,500
IDC on total Kaiser sub = $25,000 x .66 = $16,500
(C7+C11+C15)
</t>
        </r>
      </text>
    </comment>
    <comment ref="D21" authorId="0" shapeId="0" xr:uid="{75B418A6-F187-4A9F-ACED-39D596C566FF}">
      <text>
        <r>
          <rPr>
            <b/>
            <sz val="9"/>
            <color indexed="81"/>
            <rFont val="Tahoma"/>
            <family val="2"/>
          </rPr>
          <t>IDC on $5,000 of BWH sub $5,000 X .66 = $3,300 (balance of IDC on first $25,000)
(D21)</t>
        </r>
      </text>
    </comment>
  </commentList>
</comments>
</file>

<file path=xl/sharedStrings.xml><?xml version="1.0" encoding="utf-8"?>
<sst xmlns="http://schemas.openxmlformats.org/spreadsheetml/2006/main" count="42" uniqueCount="17">
  <si>
    <t>Yr 1</t>
  </si>
  <si>
    <t>Yr 2</t>
  </si>
  <si>
    <t>Yr 3</t>
  </si>
  <si>
    <t>Yr 4</t>
  </si>
  <si>
    <t>Yr 5</t>
  </si>
  <si>
    <t>HPHC</t>
  </si>
  <si>
    <t>SUBCONTRACTS</t>
  </si>
  <si>
    <t>Brigham</t>
  </si>
  <si>
    <t>Umass</t>
  </si>
  <si>
    <t>Kaiser</t>
  </si>
  <si>
    <t>Direct</t>
  </si>
  <si>
    <t>IDC</t>
  </si>
  <si>
    <t>TOTAL DIRECTS</t>
  </si>
  <si>
    <t>HPHC IDC</t>
  </si>
  <si>
    <t>IDC ON Subs</t>
  </si>
  <si>
    <t>TOTAL IDC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</si>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</sst>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0" fillId="0" borderId="0" xfId="0" applyBorder="1"/>
    <xf numFmtId="164" fontId="0" fillId="0" borderId="0" xfId="0" applyNumberFormat="1" applyFill="1"/>
    <xf numFmtId="164" fontId="1" fillId="0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106680</xdr:rowOff>
    </xdr:from>
    <xdr:to>
      <xdr:col>16</xdr:col>
      <xdr:colOff>152400</xdr:colOff>
      <xdr:row>25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849AD3-1748-4007-8952-436786DE55F9}"/>
            </a:ext>
          </a:extLst>
        </xdr:cNvPr>
        <xdr:cNvSpPr txBox="1"/>
      </xdr:nvSpPr>
      <xdr:spPr>
        <a:xfrm>
          <a:off x="137160" y="106680"/>
          <a:ext cx="9768840" cy="4564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HPHC's total direct budget  includes the total direct and indirect</a:t>
          </a:r>
          <a:r>
            <a:rPr lang="en-US" sz="1100" baseline="0"/>
            <a:t> costs of the subcontracts.</a:t>
          </a:r>
        </a:p>
        <a:p>
          <a:endParaRPr lang="en-US" sz="1100" baseline="0"/>
        </a:p>
        <a:p>
          <a:r>
            <a:rPr lang="en-US" sz="1100" baseline="0"/>
            <a:t>HPHC takes IDC on the first $25K of the subs total years' costs.</a:t>
          </a:r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/>
            <a:t>Tab 2 </a:t>
          </a:r>
          <a:r>
            <a:rPr lang="en-US" sz="1100" baseline="0"/>
            <a:t> shows a budget with 3 subcontractors.  Each subs' total is at least $25K for the first year.</a:t>
          </a:r>
        </a:p>
        <a:p>
          <a:endParaRPr lang="en-US" sz="1100" baseline="0"/>
        </a:p>
        <a:p>
          <a:r>
            <a:rPr lang="en-US" sz="1100" baseline="0"/>
            <a:t>Tab 3 shows a budget with 3 subcontractors.  Two sub's total is at least $25K for the first year, one is less than $25K for the first year.</a:t>
          </a:r>
          <a:endParaRPr lang="en-US"/>
        </a:p>
        <a:p>
          <a:endParaRPr lang="en-US" sz="1100"/>
        </a:p>
        <a:p>
          <a:r>
            <a:rPr lang="en-US" sz="1100"/>
            <a:t>The IDC amount</a:t>
          </a:r>
          <a:r>
            <a:rPr lang="en-US" sz="1100" baseline="0"/>
            <a:t> on each subcontract has been calculated at 10% for this purpose.  In reality, in most cases, the subcontractor institution has it's own IDC rate.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BC967-47BF-4319-8231-8905B560B271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4548-29FC-48AF-A1CE-833FB39CC2D8}">
  <dimension ref="A1:G24"/>
  <sheetViews>
    <sheetView workbookViewId="0">
      <selection activeCell="C1" sqref="C1:G1"/>
    </sheetView>
  </sheetViews>
  <sheetFormatPr defaultRowHeight="14.4" x14ac:dyDescent="0.3"/>
  <cols>
    <col min="1" max="2" width="14.44140625" customWidth="1"/>
    <col min="3" max="3" width="13.6640625" customWidth="1"/>
    <col min="4" max="4" width="14.88671875" customWidth="1"/>
    <col min="5" max="5" width="12.77734375" customWidth="1"/>
    <col min="6" max="6" width="12.21875" customWidth="1"/>
    <col min="7" max="7" width="11.5546875" customWidth="1"/>
  </cols>
  <sheetData>
    <row r="1" spans="1:7" x14ac:dyDescent="0.3"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</row>
    <row r="3" spans="1:7" x14ac:dyDescent="0.3">
      <c r="A3" t="s">
        <v>5</v>
      </c>
      <c r="C3" s="6">
        <v>100000</v>
      </c>
      <c r="D3" s="2">
        <v>100000</v>
      </c>
      <c r="E3" s="2">
        <v>100000</v>
      </c>
      <c r="F3" s="2">
        <v>100000</v>
      </c>
      <c r="G3" s="2">
        <v>100000</v>
      </c>
    </row>
    <row r="4" spans="1:7" x14ac:dyDescent="0.3">
      <c r="C4" s="1"/>
      <c r="D4" s="1"/>
      <c r="E4" s="1"/>
      <c r="F4" s="1"/>
      <c r="G4" s="1"/>
    </row>
    <row r="5" spans="1:7" x14ac:dyDescent="0.3">
      <c r="A5" t="s">
        <v>6</v>
      </c>
      <c r="C5" s="1"/>
      <c r="D5" s="1"/>
      <c r="E5" s="1"/>
      <c r="F5" s="1"/>
      <c r="G5" s="1"/>
    </row>
    <row r="6" spans="1:7" x14ac:dyDescent="0.3">
      <c r="A6" t="s">
        <v>7</v>
      </c>
      <c r="B6" t="s">
        <v>10</v>
      </c>
      <c r="C6" s="1">
        <v>30000</v>
      </c>
      <c r="D6" s="1">
        <v>30000</v>
      </c>
      <c r="E6" s="1">
        <v>30000</v>
      </c>
      <c r="F6" s="1">
        <v>30000</v>
      </c>
      <c r="G6" s="1">
        <v>30000</v>
      </c>
    </row>
    <row r="7" spans="1:7" x14ac:dyDescent="0.3">
      <c r="B7" t="s">
        <v>11</v>
      </c>
      <c r="C7" s="1">
        <f>C6*0.1</f>
        <v>3000</v>
      </c>
      <c r="D7" s="1">
        <f t="shared" ref="D7:G7" si="0">D6*0.1</f>
        <v>3000</v>
      </c>
      <c r="E7" s="1">
        <f t="shared" si="0"/>
        <v>3000</v>
      </c>
      <c r="F7" s="1">
        <f t="shared" si="0"/>
        <v>3000</v>
      </c>
      <c r="G7" s="1">
        <f t="shared" si="0"/>
        <v>3000</v>
      </c>
    </row>
    <row r="8" spans="1:7" x14ac:dyDescent="0.3">
      <c r="C8" s="6">
        <f t="shared" ref="C8:G8" si="1">SUM(C6:C7)</f>
        <v>33000</v>
      </c>
      <c r="D8" s="2">
        <f t="shared" si="1"/>
        <v>33000</v>
      </c>
      <c r="E8" s="2">
        <f t="shared" si="1"/>
        <v>33000</v>
      </c>
      <c r="F8" s="2">
        <f t="shared" si="1"/>
        <v>33000</v>
      </c>
      <c r="G8" s="2">
        <f t="shared" si="1"/>
        <v>33000</v>
      </c>
    </row>
    <row r="9" spans="1:7" x14ac:dyDescent="0.3">
      <c r="C9" s="1"/>
      <c r="D9" s="1"/>
      <c r="E9" s="1"/>
      <c r="F9" s="1"/>
      <c r="G9" s="1"/>
    </row>
    <row r="10" spans="1:7" x14ac:dyDescent="0.3">
      <c r="A10" t="s">
        <v>8</v>
      </c>
      <c r="B10" t="s">
        <v>10</v>
      </c>
      <c r="C10" s="1">
        <v>35000</v>
      </c>
      <c r="D10" s="1">
        <v>35000</v>
      </c>
      <c r="E10" s="1">
        <v>35000</v>
      </c>
      <c r="F10" s="1">
        <v>35000</v>
      </c>
      <c r="G10" s="1">
        <v>35000</v>
      </c>
    </row>
    <row r="11" spans="1:7" x14ac:dyDescent="0.3">
      <c r="B11" t="s">
        <v>11</v>
      </c>
      <c r="C11" s="1">
        <f>C10*0.1</f>
        <v>3500</v>
      </c>
      <c r="D11" s="1">
        <f t="shared" ref="D11:G11" si="2">D10*0.1</f>
        <v>3500</v>
      </c>
      <c r="E11" s="1">
        <f t="shared" si="2"/>
        <v>3500</v>
      </c>
      <c r="F11" s="1">
        <f t="shared" si="2"/>
        <v>3500</v>
      </c>
      <c r="G11" s="1">
        <f t="shared" si="2"/>
        <v>3500</v>
      </c>
    </row>
    <row r="12" spans="1:7" x14ac:dyDescent="0.3">
      <c r="C12" s="6">
        <f t="shared" ref="C12:G12" si="3">SUM(C10:C11)</f>
        <v>38500</v>
      </c>
      <c r="D12" s="2">
        <f t="shared" si="3"/>
        <v>38500</v>
      </c>
      <c r="E12" s="2">
        <f t="shared" si="3"/>
        <v>38500</v>
      </c>
      <c r="F12" s="2">
        <f t="shared" si="3"/>
        <v>38500</v>
      </c>
      <c r="G12" s="2">
        <f t="shared" si="3"/>
        <v>38500</v>
      </c>
    </row>
    <row r="13" spans="1:7" x14ac:dyDescent="0.3">
      <c r="C13" s="1"/>
      <c r="D13" s="1"/>
      <c r="E13" s="1"/>
      <c r="F13" s="1"/>
      <c r="G13" s="1"/>
    </row>
    <row r="14" spans="1:7" x14ac:dyDescent="0.3">
      <c r="A14" t="s">
        <v>9</v>
      </c>
      <c r="B14" t="s">
        <v>10</v>
      </c>
      <c r="C14" s="1">
        <v>40000</v>
      </c>
      <c r="D14" s="1">
        <v>40000</v>
      </c>
      <c r="E14" s="1">
        <v>40000</v>
      </c>
      <c r="F14" s="1">
        <v>40000</v>
      </c>
      <c r="G14" s="1">
        <v>40000</v>
      </c>
    </row>
    <row r="15" spans="1:7" x14ac:dyDescent="0.3">
      <c r="B15" t="s">
        <v>11</v>
      </c>
      <c r="C15" s="1">
        <f>C14*0.1</f>
        <v>4000</v>
      </c>
      <c r="D15" s="1">
        <f t="shared" ref="D15:G15" si="4">D14*0.1</f>
        <v>4000</v>
      </c>
      <c r="E15" s="1">
        <f t="shared" si="4"/>
        <v>4000</v>
      </c>
      <c r="F15" s="1">
        <f t="shared" si="4"/>
        <v>4000</v>
      </c>
      <c r="G15" s="1">
        <f t="shared" si="4"/>
        <v>4000</v>
      </c>
    </row>
    <row r="16" spans="1:7" x14ac:dyDescent="0.3">
      <c r="C16" s="6">
        <f t="shared" ref="C16:G16" si="5">SUM(C14:C15)</f>
        <v>44000</v>
      </c>
      <c r="D16" s="2">
        <f t="shared" si="5"/>
        <v>44000</v>
      </c>
      <c r="E16" s="2">
        <f t="shared" si="5"/>
        <v>44000</v>
      </c>
      <c r="F16" s="2">
        <f t="shared" si="5"/>
        <v>44000</v>
      </c>
      <c r="G16" s="2">
        <f t="shared" si="5"/>
        <v>44000</v>
      </c>
    </row>
    <row r="17" spans="1:7" x14ac:dyDescent="0.3">
      <c r="C17" s="1"/>
      <c r="D17" s="1"/>
      <c r="E17" s="1"/>
      <c r="F17" s="1"/>
      <c r="G17" s="1"/>
    </row>
    <row r="18" spans="1:7" x14ac:dyDescent="0.3">
      <c r="A18" s="3" t="s">
        <v>12</v>
      </c>
      <c r="B18" s="3"/>
      <c r="C18" s="6">
        <f>C3+C8+C12+C16</f>
        <v>215500</v>
      </c>
      <c r="D18" s="2">
        <f t="shared" ref="D18:G18" si="6">D3+D8+D12+D16</f>
        <v>215500</v>
      </c>
      <c r="E18" s="2">
        <f t="shared" si="6"/>
        <v>215500</v>
      </c>
      <c r="F18" s="2">
        <f t="shared" si="6"/>
        <v>215500</v>
      </c>
      <c r="G18" s="2">
        <f t="shared" si="6"/>
        <v>215500</v>
      </c>
    </row>
    <row r="19" spans="1:7" x14ac:dyDescent="0.3">
      <c r="C19" s="1"/>
      <c r="D19" s="1"/>
      <c r="E19" s="1"/>
      <c r="F19" s="1"/>
      <c r="G19" s="1"/>
    </row>
    <row r="20" spans="1:7" x14ac:dyDescent="0.3">
      <c r="A20" t="s">
        <v>13</v>
      </c>
      <c r="C20" s="1">
        <f>C3*0.66</f>
        <v>66000</v>
      </c>
      <c r="D20" s="1">
        <f t="shared" ref="D20:G20" si="7">D3*0.66</f>
        <v>66000</v>
      </c>
      <c r="E20" s="1">
        <f t="shared" si="7"/>
        <v>66000</v>
      </c>
      <c r="F20" s="1">
        <f t="shared" si="7"/>
        <v>66000</v>
      </c>
      <c r="G20" s="1">
        <f t="shared" si="7"/>
        <v>66000</v>
      </c>
    </row>
    <row r="21" spans="1:7" x14ac:dyDescent="0.3">
      <c r="A21" t="s">
        <v>14</v>
      </c>
      <c r="C21" s="1">
        <v>49500</v>
      </c>
      <c r="D21" s="1"/>
      <c r="E21" s="1"/>
      <c r="F21" s="1"/>
      <c r="G21" s="1"/>
    </row>
    <row r="22" spans="1:7" x14ac:dyDescent="0.3">
      <c r="A22" s="3" t="s">
        <v>15</v>
      </c>
      <c r="B22" s="3"/>
      <c r="C22" s="2">
        <f>SUM(C20:C21)</f>
        <v>115500</v>
      </c>
      <c r="D22" s="2">
        <f>D20</f>
        <v>66000</v>
      </c>
      <c r="E22" s="2">
        <f t="shared" ref="E22:G22" si="8">E20</f>
        <v>66000</v>
      </c>
      <c r="F22" s="2">
        <f t="shared" si="8"/>
        <v>66000</v>
      </c>
      <c r="G22" s="2">
        <f t="shared" si="8"/>
        <v>66000</v>
      </c>
    </row>
    <row r="23" spans="1:7" x14ac:dyDescent="0.3">
      <c r="C23" s="1"/>
      <c r="D23" s="1"/>
      <c r="E23" s="1"/>
      <c r="F23" s="1"/>
      <c r="G23" s="1"/>
    </row>
    <row r="24" spans="1:7" x14ac:dyDescent="0.3">
      <c r="A24" s="3" t="s">
        <v>16</v>
      </c>
      <c r="B24" s="3"/>
      <c r="C24" s="2">
        <f>C18+C22</f>
        <v>331000</v>
      </c>
      <c r="D24" s="2">
        <f>D18+D22</f>
        <v>281500</v>
      </c>
      <c r="E24" s="2">
        <f t="shared" ref="E24:G24" si="9">E18+E22</f>
        <v>281500</v>
      </c>
      <c r="F24" s="2">
        <f t="shared" si="9"/>
        <v>281500</v>
      </c>
      <c r="G24" s="2">
        <f t="shared" si="9"/>
        <v>281500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53B3-1FD2-49C7-A25E-262BDB32291A}">
  <dimension ref="A1:G30"/>
  <sheetViews>
    <sheetView workbookViewId="0">
      <selection activeCell="C1" sqref="C1:G1"/>
    </sheetView>
  </sheetViews>
  <sheetFormatPr defaultRowHeight="14.4" x14ac:dyDescent="0.3"/>
  <cols>
    <col min="3" max="3" width="12.88671875" customWidth="1"/>
    <col min="4" max="4" width="13" customWidth="1"/>
    <col min="5" max="5" width="12.109375" customWidth="1"/>
    <col min="6" max="6" width="11.109375" customWidth="1"/>
    <col min="7" max="7" width="11.77734375" customWidth="1"/>
  </cols>
  <sheetData>
    <row r="1" spans="1:7" x14ac:dyDescent="0.3"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</row>
    <row r="3" spans="1:7" x14ac:dyDescent="0.3">
      <c r="A3" t="s">
        <v>5</v>
      </c>
      <c r="C3" s="6">
        <v>100000</v>
      </c>
      <c r="D3" s="2">
        <v>100000</v>
      </c>
      <c r="E3" s="2">
        <v>100000</v>
      </c>
      <c r="F3" s="2">
        <v>100000</v>
      </c>
      <c r="G3" s="2">
        <v>100000</v>
      </c>
    </row>
    <row r="4" spans="1:7" x14ac:dyDescent="0.3">
      <c r="C4" s="5"/>
      <c r="D4" s="1"/>
      <c r="E4" s="1"/>
      <c r="F4" s="1"/>
      <c r="G4" s="1"/>
    </row>
    <row r="5" spans="1:7" x14ac:dyDescent="0.3">
      <c r="A5" t="s">
        <v>6</v>
      </c>
      <c r="C5" s="5"/>
      <c r="D5" s="1"/>
      <c r="E5" s="1"/>
      <c r="F5" s="1"/>
      <c r="G5" s="1"/>
    </row>
    <row r="6" spans="1:7" x14ac:dyDescent="0.3">
      <c r="A6" t="s">
        <v>7</v>
      </c>
      <c r="B6" t="s">
        <v>10</v>
      </c>
      <c r="C6" s="5">
        <v>15000</v>
      </c>
      <c r="D6" s="1">
        <v>15000</v>
      </c>
      <c r="E6" s="1">
        <v>15000</v>
      </c>
      <c r="F6" s="1">
        <v>15000</v>
      </c>
      <c r="G6" s="1">
        <v>15000</v>
      </c>
    </row>
    <row r="7" spans="1:7" x14ac:dyDescent="0.3">
      <c r="B7" t="s">
        <v>11</v>
      </c>
      <c r="C7" s="5">
        <f>C6*0.1</f>
        <v>1500</v>
      </c>
      <c r="D7" s="5">
        <f t="shared" ref="D7:G7" si="0">D6*0.1</f>
        <v>1500</v>
      </c>
      <c r="E7" s="5">
        <f t="shared" si="0"/>
        <v>1500</v>
      </c>
      <c r="F7" s="5">
        <f t="shared" si="0"/>
        <v>1500</v>
      </c>
      <c r="G7" s="5">
        <f t="shared" si="0"/>
        <v>1500</v>
      </c>
    </row>
    <row r="8" spans="1:7" x14ac:dyDescent="0.3">
      <c r="C8" s="6">
        <f t="shared" ref="C8:G8" si="1">SUM(C6:C7)</f>
        <v>16500</v>
      </c>
      <c r="D8" s="2">
        <f t="shared" si="1"/>
        <v>16500</v>
      </c>
      <c r="E8" s="2">
        <f t="shared" si="1"/>
        <v>16500</v>
      </c>
      <c r="F8" s="2">
        <f t="shared" si="1"/>
        <v>16500</v>
      </c>
      <c r="G8" s="2">
        <f t="shared" si="1"/>
        <v>16500</v>
      </c>
    </row>
    <row r="9" spans="1:7" x14ac:dyDescent="0.3">
      <c r="C9" s="5"/>
      <c r="D9" s="1"/>
      <c r="E9" s="1"/>
      <c r="F9" s="1"/>
      <c r="G9" s="1"/>
    </row>
    <row r="10" spans="1:7" x14ac:dyDescent="0.3">
      <c r="A10" t="s">
        <v>8</v>
      </c>
      <c r="B10" t="s">
        <v>10</v>
      </c>
      <c r="C10" s="5">
        <v>20000</v>
      </c>
      <c r="D10" s="1">
        <v>20000</v>
      </c>
      <c r="E10" s="1">
        <v>20000</v>
      </c>
      <c r="F10" s="1">
        <v>20000</v>
      </c>
      <c r="G10" s="1">
        <v>20000</v>
      </c>
    </row>
    <row r="11" spans="1:7" x14ac:dyDescent="0.3">
      <c r="B11" t="s">
        <v>11</v>
      </c>
      <c r="C11" s="5">
        <f>C10*0.1</f>
        <v>2000</v>
      </c>
      <c r="D11" s="5">
        <f t="shared" ref="D11:G11" si="2">D10*0.1</f>
        <v>2000</v>
      </c>
      <c r="E11" s="5">
        <f t="shared" si="2"/>
        <v>2000</v>
      </c>
      <c r="F11" s="5">
        <f t="shared" si="2"/>
        <v>2000</v>
      </c>
      <c r="G11" s="5">
        <f t="shared" si="2"/>
        <v>2000</v>
      </c>
    </row>
    <row r="12" spans="1:7" x14ac:dyDescent="0.3">
      <c r="C12" s="6">
        <f t="shared" ref="C12:G12" si="3">SUM(C10:C11)</f>
        <v>22000</v>
      </c>
      <c r="D12" s="2">
        <f t="shared" si="3"/>
        <v>22000</v>
      </c>
      <c r="E12" s="2">
        <f t="shared" si="3"/>
        <v>22000</v>
      </c>
      <c r="F12" s="2">
        <f t="shared" si="3"/>
        <v>22000</v>
      </c>
      <c r="G12" s="2">
        <f t="shared" si="3"/>
        <v>22000</v>
      </c>
    </row>
    <row r="13" spans="1:7" x14ac:dyDescent="0.3">
      <c r="C13" s="5"/>
      <c r="D13" s="1"/>
      <c r="E13" s="1"/>
      <c r="F13" s="1"/>
      <c r="G13" s="1"/>
    </row>
    <row r="14" spans="1:7" x14ac:dyDescent="0.3">
      <c r="A14" t="s">
        <v>9</v>
      </c>
      <c r="B14" t="s">
        <v>10</v>
      </c>
      <c r="C14" s="5">
        <v>40000</v>
      </c>
      <c r="D14" s="1">
        <v>40000</v>
      </c>
      <c r="E14" s="1">
        <v>40000</v>
      </c>
      <c r="F14" s="1">
        <v>40000</v>
      </c>
      <c r="G14" s="1">
        <v>40000</v>
      </c>
    </row>
    <row r="15" spans="1:7" x14ac:dyDescent="0.3">
      <c r="B15" t="s">
        <v>11</v>
      </c>
      <c r="C15" s="5">
        <f>C14*0.1</f>
        <v>4000</v>
      </c>
      <c r="D15" s="5">
        <f t="shared" ref="D15:G15" si="4">D14*0.1</f>
        <v>4000</v>
      </c>
      <c r="E15" s="5">
        <f t="shared" si="4"/>
        <v>4000</v>
      </c>
      <c r="F15" s="5">
        <f t="shared" si="4"/>
        <v>4000</v>
      </c>
      <c r="G15" s="5">
        <f t="shared" si="4"/>
        <v>4000</v>
      </c>
    </row>
    <row r="16" spans="1:7" x14ac:dyDescent="0.3">
      <c r="C16" s="6">
        <f t="shared" ref="C16:G16" si="5">SUM(C14:C15)</f>
        <v>44000</v>
      </c>
      <c r="D16" s="2">
        <f t="shared" si="5"/>
        <v>44000</v>
      </c>
      <c r="E16" s="2">
        <f t="shared" si="5"/>
        <v>44000</v>
      </c>
      <c r="F16" s="2">
        <f t="shared" si="5"/>
        <v>44000</v>
      </c>
      <c r="G16" s="2">
        <f t="shared" si="5"/>
        <v>44000</v>
      </c>
    </row>
    <row r="17" spans="1:7" x14ac:dyDescent="0.3">
      <c r="C17" s="5"/>
      <c r="D17" s="1"/>
      <c r="E17" s="1"/>
      <c r="F17" s="1"/>
      <c r="G17" s="1"/>
    </row>
    <row r="18" spans="1:7" x14ac:dyDescent="0.3">
      <c r="A18" s="3" t="s">
        <v>12</v>
      </c>
      <c r="B18" s="3"/>
      <c r="C18" s="6">
        <f>C3+C8+C12+C16</f>
        <v>182500</v>
      </c>
      <c r="D18" s="2">
        <f t="shared" ref="D18:G18" si="6">D3+D8+D12+D16</f>
        <v>182500</v>
      </c>
      <c r="E18" s="2">
        <f t="shared" si="6"/>
        <v>182500</v>
      </c>
      <c r="F18" s="2">
        <f t="shared" si="6"/>
        <v>182500</v>
      </c>
      <c r="G18" s="2">
        <f t="shared" si="6"/>
        <v>182500</v>
      </c>
    </row>
    <row r="19" spans="1:7" x14ac:dyDescent="0.3">
      <c r="C19" s="1"/>
      <c r="D19" s="1"/>
      <c r="E19" s="1"/>
      <c r="F19" s="1"/>
      <c r="G19" s="1"/>
    </row>
    <row r="20" spans="1:7" x14ac:dyDescent="0.3">
      <c r="A20" t="s">
        <v>13</v>
      </c>
      <c r="C20" s="1">
        <f>C3*0.66</f>
        <v>66000</v>
      </c>
      <c r="D20" s="1">
        <f t="shared" ref="D20:G20" si="7">D3*0.66</f>
        <v>66000</v>
      </c>
      <c r="E20" s="1">
        <f t="shared" si="7"/>
        <v>66000</v>
      </c>
      <c r="F20" s="1">
        <f t="shared" si="7"/>
        <v>66000</v>
      </c>
      <c r="G20" s="1">
        <f t="shared" si="7"/>
        <v>66000</v>
      </c>
    </row>
    <row r="21" spans="1:7" x14ac:dyDescent="0.3">
      <c r="A21" t="s">
        <v>14</v>
      </c>
      <c r="C21" s="1">
        <v>46200</v>
      </c>
      <c r="D21" s="1">
        <v>3300</v>
      </c>
      <c r="E21" s="1"/>
      <c r="F21" s="1"/>
      <c r="G21" s="1"/>
    </row>
    <row r="22" spans="1:7" x14ac:dyDescent="0.3">
      <c r="A22" s="3" t="s">
        <v>15</v>
      </c>
      <c r="B22" s="3"/>
      <c r="C22" s="2">
        <f>SUM(C20:C21)</f>
        <v>112200</v>
      </c>
      <c r="D22" s="2">
        <f>SUM(D20:D21)</f>
        <v>69300</v>
      </c>
      <c r="E22" s="2">
        <f t="shared" ref="E22:G22" si="8">E20</f>
        <v>66000</v>
      </c>
      <c r="F22" s="2">
        <f t="shared" si="8"/>
        <v>66000</v>
      </c>
      <c r="G22" s="2">
        <f t="shared" si="8"/>
        <v>66000</v>
      </c>
    </row>
    <row r="23" spans="1:7" x14ac:dyDescent="0.3">
      <c r="C23" s="1"/>
      <c r="D23" s="1"/>
      <c r="E23" s="1"/>
      <c r="F23" s="1"/>
      <c r="G23" s="1"/>
    </row>
    <row r="24" spans="1:7" x14ac:dyDescent="0.3">
      <c r="A24" s="3" t="s">
        <v>16</v>
      </c>
      <c r="B24" s="3"/>
      <c r="C24" s="2">
        <f>C18+C22</f>
        <v>294700</v>
      </c>
      <c r="D24" s="2">
        <f>D18+D22</f>
        <v>251800</v>
      </c>
      <c r="E24" s="2">
        <f t="shared" ref="E24:G24" si="9">E18+E22</f>
        <v>248500</v>
      </c>
      <c r="F24" s="2">
        <f t="shared" si="9"/>
        <v>248500</v>
      </c>
      <c r="G24" s="2">
        <f t="shared" si="9"/>
        <v>248500</v>
      </c>
    </row>
    <row r="27" spans="1:7" x14ac:dyDescent="0.3">
      <c r="G27" s="4"/>
    </row>
    <row r="28" spans="1:7" x14ac:dyDescent="0.3">
      <c r="G28" s="4"/>
    </row>
    <row r="29" spans="1:7" x14ac:dyDescent="0.3">
      <c r="G29" s="4"/>
    </row>
    <row r="30" spans="1:7" x14ac:dyDescent="0.3">
      <c r="G30" s="4"/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3 subs @ $25K</vt:lpstr>
      <vt:lpstr>2 subs @ $25K; 1 at less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Charlotte</dc:creator>
  <cp:lastModifiedBy>Johnson, Charlotte</cp:lastModifiedBy>
  <dcterms:created xsi:type="dcterms:W3CDTF">2018-12-13T14:47:23Z</dcterms:created>
  <dcterms:modified xsi:type="dcterms:W3CDTF">2018-12-17T17:40:10Z</dcterms:modified>
</cp:coreProperties>
</file>