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ashare\OSP . COMPLIANCE\FORMS\Cost Share\"/>
    </mc:Choice>
  </mc:AlternateContent>
  <xr:revisionPtr revIDLastSave="0" documentId="8_{F7A0429F-D912-4959-AB3F-A7D42753BA0C}" xr6:coauthVersionLast="47" xr6:coauthVersionMax="47" xr10:uidLastSave="{00000000-0000-0000-0000-000000000000}"/>
  <bookViews>
    <workbookView xWindow="660" yWindow="132" windowWidth="21756" windowHeight="12036" xr2:uid="{00000000-000D-0000-FFFF-FFFF00000000}"/>
  </bookViews>
  <sheets>
    <sheet name="Cost Share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D20" i="1"/>
  <c r="B20" i="1"/>
  <c r="F7" i="1"/>
  <c r="D7" i="1"/>
  <c r="B7" i="1"/>
  <c r="D4" i="1" l="1"/>
  <c r="F4" i="1" s="1"/>
  <c r="B17" i="1" s="1"/>
  <c r="D17" i="1" s="1"/>
  <c r="F17" i="1" s="1"/>
  <c r="F27" i="1" l="1"/>
  <c r="F28" i="1" s="1"/>
  <c r="D27" i="1"/>
  <c r="D28" i="1" s="1"/>
  <c r="B27" i="1"/>
  <c r="B28" i="1" s="1"/>
  <c r="F14" i="1"/>
  <c r="F15" i="1" s="1"/>
  <c r="D14" i="1"/>
  <c r="D15" i="1" s="1"/>
  <c r="B14" i="1"/>
  <c r="B15" i="1" s="1"/>
  <c r="B8" i="1"/>
  <c r="B10" i="1" s="1"/>
  <c r="B11" i="1" s="1"/>
  <c r="D8" i="1"/>
  <c r="D10" i="1" s="1"/>
  <c r="D11" i="1" s="1"/>
  <c r="D12" i="1" s="1"/>
  <c r="F8" i="1"/>
  <c r="F10" i="1" s="1"/>
  <c r="B21" i="1"/>
  <c r="B23" i="1" s="1"/>
  <c r="B24" i="1" s="1"/>
  <c r="B25" i="1" s="1"/>
  <c r="D21" i="1"/>
  <c r="D23" i="1" s="1"/>
  <c r="D24" i="1" s="1"/>
  <c r="D25" i="1" s="1"/>
  <c r="F21" i="1"/>
  <c r="F23" i="1" s="1"/>
  <c r="F11" i="1" l="1"/>
  <c r="F12" i="1" s="1"/>
  <c r="F24" i="1"/>
  <c r="F25" i="1" s="1"/>
  <c r="B12" i="1"/>
</calcChain>
</file>

<file path=xl/sharedStrings.xml><?xml version="1.0" encoding="utf-8"?>
<sst xmlns="http://schemas.openxmlformats.org/spreadsheetml/2006/main" count="62" uniqueCount="22">
  <si>
    <t>Insert actual salary:</t>
  </si>
  <si>
    <t>Current NIH cap:</t>
  </si>
  <si>
    <t>Salary to cap:</t>
  </si>
  <si>
    <t>Insert % on grant:</t>
  </si>
  <si>
    <t>Adjusted % on grant:</t>
  </si>
  <si>
    <t>% on cost share:</t>
  </si>
  <si>
    <t>Total:</t>
  </si>
  <si>
    <t>$ on grant (w/ fringe):</t>
  </si>
  <si>
    <t>$ on cost share (w/ fringe):</t>
  </si>
  <si>
    <t>COST SHARE CALCULATOR</t>
  </si>
  <si>
    <t>YEAR 1</t>
  </si>
  <si>
    <t>YEAR 2</t>
  </si>
  <si>
    <t>YEAR 3</t>
  </si>
  <si>
    <t>YEAR 4</t>
  </si>
  <si>
    <t>YEAR 5</t>
  </si>
  <si>
    <t>YEAR 6</t>
  </si>
  <si>
    <t>Year 2 salary:</t>
  </si>
  <si>
    <t>Year 3 salary:</t>
  </si>
  <si>
    <t>Year 4 salary:</t>
  </si>
  <si>
    <t>Year 5 salary:</t>
  </si>
  <si>
    <t>Year 6 salary:</t>
  </si>
  <si>
    <t>Current NIH Salary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</si>
</sst>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0" fillId="2" borderId="3" xfId="0" applyFill="1" applyBorder="1"/>
    <xf numFmtId="0" fontId="0" fillId="0" borderId="3" xfId="0" applyBorder="1"/>
    <xf numFmtId="164" fontId="0" fillId="0" borderId="4" xfId="0" applyNumberFormat="1" applyBorder="1"/>
    <xf numFmtId="165" fontId="0" fillId="0" borderId="4" xfId="0" applyNumberFormat="1" applyBorder="1"/>
    <xf numFmtId="10" fontId="0" fillId="0" borderId="4" xfId="0" applyNumberFormat="1" applyBorder="1"/>
    <xf numFmtId="0" fontId="0" fillId="0" borderId="4" xfId="0" applyBorder="1"/>
    <xf numFmtId="0" fontId="0" fillId="0" borderId="5" xfId="0" applyBorder="1"/>
    <xf numFmtId="165" fontId="0" fillId="0" borderId="6" xfId="0" applyNumberFormat="1" applyBorder="1"/>
    <xf numFmtId="0" fontId="1" fillId="0" borderId="2" xfId="0" applyFont="1" applyBorder="1"/>
    <xf numFmtId="0" fontId="1" fillId="0" borderId="1" xfId="0" applyFont="1" applyBorder="1"/>
    <xf numFmtId="0" fontId="2" fillId="0" borderId="0" xfId="0" applyFont="1"/>
    <xf numFmtId="0" fontId="4" fillId="2" borderId="3" xfId="0" applyFont="1" applyFill="1" applyBorder="1"/>
    <xf numFmtId="4" fontId="5" fillId="0" borderId="0" xfId="0" applyNumberFormat="1" applyFont="1"/>
    <xf numFmtId="165" fontId="4" fillId="3" borderId="4" xfId="0" applyNumberFormat="1" applyFont="1" applyFill="1" applyBorder="1"/>
    <xf numFmtId="10" fontId="4" fillId="3" borderId="4" xfId="0" applyNumberFormat="1" applyFont="1" applyFill="1" applyBorder="1"/>
    <xf numFmtId="165" fontId="0" fillId="3" borderId="4" xfId="0" applyNumberFormat="1" applyFill="1" applyBorder="1"/>
    <xf numFmtId="165" fontId="3" fillId="3" borderId="4" xfId="0" applyNumberFormat="1" applyFont="1" applyFill="1" applyBorder="1"/>
    <xf numFmtId="165" fontId="0" fillId="0" borderId="4" xfId="0" applyNumberFormat="1" applyFill="1" applyBorder="1"/>
    <xf numFmtId="0" fontId="0" fillId="0" borderId="0" xfId="0" applyFont="1"/>
    <xf numFmtId="4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B8" sqref="B8"/>
    </sheetView>
  </sheetViews>
  <sheetFormatPr defaultRowHeight="14.4" x14ac:dyDescent="0.3"/>
  <cols>
    <col min="1" max="1" width="26.109375" customWidth="1"/>
    <col min="2" max="2" width="14.109375" customWidth="1"/>
    <col min="3" max="3" width="26.109375" customWidth="1"/>
    <col min="4" max="4" width="14.109375" customWidth="1"/>
    <col min="5" max="5" width="26.109375" customWidth="1"/>
    <col min="6" max="6" width="14.109375" customWidth="1"/>
  </cols>
  <sheetData>
    <row r="1" spans="1:6" x14ac:dyDescent="0.3">
      <c r="A1" s="11" t="s">
        <v>9</v>
      </c>
    </row>
    <row r="2" spans="1:6" x14ac:dyDescent="0.3">
      <c r="A2" s="19" t="s">
        <v>21</v>
      </c>
      <c r="B2" s="20">
        <v>212100</v>
      </c>
    </row>
    <row r="3" spans="1:6" x14ac:dyDescent="0.3">
      <c r="A3" s="10" t="s">
        <v>10</v>
      </c>
      <c r="B3" s="9"/>
      <c r="C3" s="10" t="s">
        <v>11</v>
      </c>
      <c r="D3" s="9"/>
      <c r="E3" s="10" t="s">
        <v>12</v>
      </c>
      <c r="F3" s="9"/>
    </row>
    <row r="4" spans="1:6" x14ac:dyDescent="0.3">
      <c r="A4" s="12" t="s">
        <v>0</v>
      </c>
      <c r="B4" s="14">
        <v>244214</v>
      </c>
      <c r="C4" s="1" t="s">
        <v>16</v>
      </c>
      <c r="D4" s="17">
        <f>B4*1.03</f>
        <v>251540.42</v>
      </c>
      <c r="E4" s="1" t="s">
        <v>17</v>
      </c>
      <c r="F4" s="16">
        <f>D4*1.03</f>
        <v>259086.63260000001</v>
      </c>
    </row>
    <row r="5" spans="1:6" x14ac:dyDescent="0.3">
      <c r="A5" s="12" t="s">
        <v>3</v>
      </c>
      <c r="B5" s="15">
        <v>0.15</v>
      </c>
      <c r="C5" s="12" t="s">
        <v>3</v>
      </c>
      <c r="D5" s="15">
        <v>0.15</v>
      </c>
      <c r="E5" s="12" t="s">
        <v>3</v>
      </c>
      <c r="F5" s="15">
        <v>0.15</v>
      </c>
    </row>
    <row r="6" spans="1:6" x14ac:dyDescent="0.3">
      <c r="A6" s="2"/>
      <c r="B6" s="3"/>
      <c r="C6" s="2"/>
      <c r="D6" s="3"/>
      <c r="E6" s="2"/>
      <c r="F6" s="3"/>
    </row>
    <row r="7" spans="1:6" x14ac:dyDescent="0.3">
      <c r="A7" s="2" t="s">
        <v>1</v>
      </c>
      <c r="B7" s="18">
        <f>B2</f>
        <v>212100</v>
      </c>
      <c r="C7" s="2" t="s">
        <v>1</v>
      </c>
      <c r="D7" s="4">
        <f>B2</f>
        <v>212100</v>
      </c>
      <c r="E7" s="2" t="s">
        <v>1</v>
      </c>
      <c r="F7" s="4">
        <f>B2</f>
        <v>212100</v>
      </c>
    </row>
    <row r="8" spans="1:6" x14ac:dyDescent="0.3">
      <c r="A8" s="2" t="s">
        <v>2</v>
      </c>
      <c r="B8" s="5">
        <f>B7/B4</f>
        <v>0.86850057736247721</v>
      </c>
      <c r="C8" s="2" t="s">
        <v>2</v>
      </c>
      <c r="D8" s="5">
        <f>D7/D4</f>
        <v>0.84320444404123995</v>
      </c>
      <c r="E8" s="2" t="s">
        <v>2</v>
      </c>
      <c r="F8" s="5">
        <f>F7/F4</f>
        <v>0.81864509130217467</v>
      </c>
    </row>
    <row r="9" spans="1:6" x14ac:dyDescent="0.3">
      <c r="A9" s="2"/>
      <c r="B9" s="6"/>
      <c r="C9" s="2"/>
      <c r="D9" s="6"/>
      <c r="E9" s="2"/>
      <c r="F9" s="6"/>
    </row>
    <row r="10" spans="1:6" x14ac:dyDescent="0.3">
      <c r="A10" s="2" t="s">
        <v>4</v>
      </c>
      <c r="B10" s="5">
        <f>B5*B8</f>
        <v>0.13027508660437156</v>
      </c>
      <c r="C10" s="2" t="s">
        <v>4</v>
      </c>
      <c r="D10" s="5">
        <f>D5*D8</f>
        <v>0.12648066660618598</v>
      </c>
      <c r="E10" s="2" t="s">
        <v>4</v>
      </c>
      <c r="F10" s="5">
        <f>F5*F8</f>
        <v>0.12279676369532619</v>
      </c>
    </row>
    <row r="11" spans="1:6" x14ac:dyDescent="0.3">
      <c r="A11" s="2" t="s">
        <v>5</v>
      </c>
      <c r="B11" s="5">
        <f>B5-B10</f>
        <v>1.9724913395628429E-2</v>
      </c>
      <c r="C11" s="2" t="s">
        <v>5</v>
      </c>
      <c r="D11" s="5">
        <f>D5-D10</f>
        <v>2.3519333393814013E-2</v>
      </c>
      <c r="E11" s="2" t="s">
        <v>5</v>
      </c>
      <c r="F11" s="5">
        <f>F5-F10</f>
        <v>2.7203236304673806E-2</v>
      </c>
    </row>
    <row r="12" spans="1:6" x14ac:dyDescent="0.3">
      <c r="A12" s="2" t="s">
        <v>6</v>
      </c>
      <c r="B12" s="5">
        <f>SUM(B10:B11)</f>
        <v>0.15</v>
      </c>
      <c r="C12" s="2" t="s">
        <v>6</v>
      </c>
      <c r="D12" s="5">
        <f>SUM(D10:D11)</f>
        <v>0.15</v>
      </c>
      <c r="E12" s="2" t="s">
        <v>6</v>
      </c>
      <c r="F12" s="5">
        <f>SUM(F10:F11)</f>
        <v>0.15</v>
      </c>
    </row>
    <row r="13" spans="1:6" x14ac:dyDescent="0.3">
      <c r="A13" s="2"/>
      <c r="B13" s="5"/>
      <c r="C13" s="2"/>
      <c r="D13" s="5"/>
      <c r="E13" s="2"/>
      <c r="F13" s="5"/>
    </row>
    <row r="14" spans="1:6" x14ac:dyDescent="0.3">
      <c r="A14" s="2" t="s">
        <v>7</v>
      </c>
      <c r="B14" s="4">
        <f>(B7*B5)*1.26</f>
        <v>40086.9</v>
      </c>
      <c r="C14" s="2" t="s">
        <v>7</v>
      </c>
      <c r="D14" s="4">
        <f>(D7*D5)*1.26</f>
        <v>40086.9</v>
      </c>
      <c r="E14" s="2" t="s">
        <v>7</v>
      </c>
      <c r="F14" s="4">
        <f>(F7*F5)*1.26</f>
        <v>40086.9</v>
      </c>
    </row>
    <row r="15" spans="1:6" x14ac:dyDescent="0.3">
      <c r="A15" s="7" t="s">
        <v>8</v>
      </c>
      <c r="B15" s="8">
        <f>((B4*B5)*1.26)-B14</f>
        <v>6069.5459999999948</v>
      </c>
      <c r="C15" s="7" t="s">
        <v>8</v>
      </c>
      <c r="D15" s="8">
        <f>((D4*D5)*1.26)-D14</f>
        <v>7454.2393799999991</v>
      </c>
      <c r="E15" s="7" t="s">
        <v>8</v>
      </c>
      <c r="F15" s="8">
        <f>((F4*F5)*1.26)-F14</f>
        <v>8880.4735614000019</v>
      </c>
    </row>
    <row r="16" spans="1:6" x14ac:dyDescent="0.3">
      <c r="A16" s="10" t="s">
        <v>13</v>
      </c>
      <c r="B16" s="9"/>
      <c r="C16" s="10" t="s">
        <v>14</v>
      </c>
      <c r="D16" s="9"/>
      <c r="E16" s="10" t="s">
        <v>15</v>
      </c>
      <c r="F16" s="9"/>
    </row>
    <row r="17" spans="1:6" x14ac:dyDescent="0.3">
      <c r="A17" s="1" t="s">
        <v>18</v>
      </c>
      <c r="B17" s="16">
        <f>F4*1.03</f>
        <v>266859.23157800001</v>
      </c>
      <c r="C17" s="1" t="s">
        <v>19</v>
      </c>
      <c r="D17" s="16">
        <f>B17*1.03</f>
        <v>274865.00852534</v>
      </c>
      <c r="E17" s="1" t="s">
        <v>20</v>
      </c>
      <c r="F17" s="16">
        <f>D17*1.03</f>
        <v>283110.95878110023</v>
      </c>
    </row>
    <row r="18" spans="1:6" x14ac:dyDescent="0.3">
      <c r="A18" s="12" t="s">
        <v>3</v>
      </c>
      <c r="B18" s="15">
        <v>0.15</v>
      </c>
      <c r="C18" s="12" t="s">
        <v>3</v>
      </c>
      <c r="D18" s="15">
        <v>0</v>
      </c>
      <c r="E18" s="12" t="s">
        <v>3</v>
      </c>
      <c r="F18" s="15">
        <v>0</v>
      </c>
    </row>
    <row r="19" spans="1:6" x14ac:dyDescent="0.3">
      <c r="A19" s="2"/>
      <c r="B19" s="3"/>
      <c r="C19" s="2"/>
      <c r="D19" s="3"/>
      <c r="E19" s="2"/>
      <c r="F19" s="3"/>
    </row>
    <row r="20" spans="1:6" x14ac:dyDescent="0.3">
      <c r="A20" s="2" t="s">
        <v>1</v>
      </c>
      <c r="B20" s="4">
        <f>B2</f>
        <v>212100</v>
      </c>
      <c r="C20" s="2" t="s">
        <v>1</v>
      </c>
      <c r="D20" s="4">
        <f>B2</f>
        <v>212100</v>
      </c>
      <c r="E20" s="2" t="s">
        <v>1</v>
      </c>
      <c r="F20" s="4">
        <f>B2</f>
        <v>212100</v>
      </c>
    </row>
    <row r="21" spans="1:6" x14ac:dyDescent="0.3">
      <c r="A21" s="2" t="s">
        <v>2</v>
      </c>
      <c r="B21" s="5">
        <f>B20/B17</f>
        <v>0.79480105951667446</v>
      </c>
      <c r="C21" s="2" t="s">
        <v>2</v>
      </c>
      <c r="D21" s="5">
        <f>D20/D17</f>
        <v>0.77165151409385868</v>
      </c>
      <c r="E21" s="2" t="s">
        <v>2</v>
      </c>
      <c r="F21" s="5">
        <f>F20/F17</f>
        <v>0.74917622727559097</v>
      </c>
    </row>
    <row r="22" spans="1:6" x14ac:dyDescent="0.3">
      <c r="A22" s="2"/>
      <c r="B22" s="6"/>
      <c r="C22" s="2"/>
      <c r="D22" s="6"/>
      <c r="E22" s="2"/>
      <c r="F22" s="6"/>
    </row>
    <row r="23" spans="1:6" x14ac:dyDescent="0.3">
      <c r="A23" s="2" t="s">
        <v>4</v>
      </c>
      <c r="B23" s="5">
        <f>B18*B21</f>
        <v>0.11922015892750117</v>
      </c>
      <c r="C23" s="2" t="s">
        <v>4</v>
      </c>
      <c r="D23" s="5">
        <f>D18*D21</f>
        <v>0</v>
      </c>
      <c r="E23" s="2" t="s">
        <v>4</v>
      </c>
      <c r="F23" s="5">
        <f>F18*F21</f>
        <v>0</v>
      </c>
    </row>
    <row r="24" spans="1:6" x14ac:dyDescent="0.3">
      <c r="A24" s="2" t="s">
        <v>5</v>
      </c>
      <c r="B24" s="5">
        <f>B18-B23</f>
        <v>3.0779841072498829E-2</v>
      </c>
      <c r="C24" s="2" t="s">
        <v>5</v>
      </c>
      <c r="D24" s="5">
        <f>D18-D23</f>
        <v>0</v>
      </c>
      <c r="E24" s="2" t="s">
        <v>5</v>
      </c>
      <c r="F24" s="5">
        <f>F18-F23</f>
        <v>0</v>
      </c>
    </row>
    <row r="25" spans="1:6" x14ac:dyDescent="0.3">
      <c r="A25" s="2" t="s">
        <v>6</v>
      </c>
      <c r="B25" s="5">
        <f>SUM(B23:B24)</f>
        <v>0.15</v>
      </c>
      <c r="C25" s="2" t="s">
        <v>6</v>
      </c>
      <c r="D25" s="5">
        <f>SUM(D23:D24)</f>
        <v>0</v>
      </c>
      <c r="E25" s="2" t="s">
        <v>6</v>
      </c>
      <c r="F25" s="5">
        <f>SUM(F23:F24)</f>
        <v>0</v>
      </c>
    </row>
    <row r="26" spans="1:6" x14ac:dyDescent="0.3">
      <c r="A26" s="2"/>
      <c r="B26" s="5"/>
      <c r="C26" s="2"/>
      <c r="D26" s="5"/>
      <c r="E26" s="2"/>
      <c r="F26" s="5"/>
    </row>
    <row r="27" spans="1:6" x14ac:dyDescent="0.3">
      <c r="A27" s="2" t="s">
        <v>7</v>
      </c>
      <c r="B27" s="4">
        <f>(B20*B18)*1.26</f>
        <v>40086.9</v>
      </c>
      <c r="C27" s="2" t="s">
        <v>7</v>
      </c>
      <c r="D27" s="4">
        <f>(D20*D18)*1.26</f>
        <v>0</v>
      </c>
      <c r="E27" s="2" t="s">
        <v>7</v>
      </c>
      <c r="F27" s="4">
        <f>(F20*F18)*1.26</f>
        <v>0</v>
      </c>
    </row>
    <row r="28" spans="1:6" x14ac:dyDescent="0.3">
      <c r="A28" s="7" t="s">
        <v>8</v>
      </c>
      <c r="B28" s="8">
        <f>((B17*B18)*1.26)-B27</f>
        <v>10349.494768241995</v>
      </c>
      <c r="C28" s="7" t="s">
        <v>8</v>
      </c>
      <c r="D28" s="8">
        <f>((D17*D18)*1.26)-D27</f>
        <v>0</v>
      </c>
      <c r="E28" s="7" t="s">
        <v>8</v>
      </c>
      <c r="F28" s="8">
        <f>((F17*F18)*1.26)-F27</f>
        <v>0</v>
      </c>
    </row>
    <row r="32" spans="1:6" x14ac:dyDescent="0.3">
      <c r="A32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Share Calculator</vt:lpstr>
    </vt:vector>
  </TitlesOfParts>
  <Company>HPHC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Parmet</dc:creator>
  <cp:lastModifiedBy>Johnson, Charlotte</cp:lastModifiedBy>
  <dcterms:created xsi:type="dcterms:W3CDTF">2012-01-13T19:45:51Z</dcterms:created>
  <dcterms:modified xsi:type="dcterms:W3CDTF">2023-02-01T19:45:22Z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